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0_общая структура\Бизнес-планирование\Факт\Сайт\3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Лист1!$A$1:$AC$13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1" l="1"/>
  <c r="AC12" i="1"/>
  <c r="AC10" i="1"/>
  <c r="AC9" i="1"/>
  <c r="AC8" i="1"/>
  <c r="AC11" i="1" s="1"/>
  <c r="AC13" i="1" s="1"/>
  <c r="AC7" i="1"/>
  <c r="AC6" i="1"/>
  <c r="AB12" i="1"/>
  <c r="AB10" i="1"/>
  <c r="AB9" i="1"/>
  <c r="AB8" i="1"/>
  <c r="AB7" i="1"/>
  <c r="AB6" i="1"/>
  <c r="AA12" i="1" l="1"/>
  <c r="AA11" i="1"/>
  <c r="AA10" i="1"/>
  <c r="AA9" i="1"/>
  <c r="AA8" i="1"/>
  <c r="AA7" i="1"/>
  <c r="AA6" i="1"/>
  <c r="AB13" i="1" l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<sst xmlns="http://schemas.openxmlformats.org/spreadsheetml/2006/main" count="38" uniqueCount="38">
  <si>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</si>
  <si>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</si>
  <si>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</si>
  <si>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</si>
  <si>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</si>
  <si>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</si>
  <si>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</si>
  <si>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</si>
  <si>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</si>
  <si>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</si>
  <si>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</si>
  <si>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</si>
  <si>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</si>
  <si>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</si>
  <si>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</si>
  <si>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</si>
  <si>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</si>
  <si>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</si>
  <si>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</si>
  <si>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</si>
  <si>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</si>
  <si>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</si>
  <si>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</si>
  <si>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</si>
  <si>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</si>
  <si>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</si>
  <si>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</si>
  <si>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</si>
  <si>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</si>
  <si>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</si>
  <si>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</si>
  <si>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</si>
  <si>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</si>
  <si>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</si>
  <si>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</si>
  <si>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Прогноз финансовых результатов на 4 квартал 2020 года</t>
  </si>
  <si>
    <t>3 квартал 2020 года факт</t>
  </si>
  <si>
    <t>4 квартал 2020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</si>
</sst>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-1.8189625102516548E-2</v>
          </cell>
        </row>
      </sheetData>
      <sheetData sheetId="22">
        <row r="176">
          <cell r="L176">
            <v>5841.1610976966667</v>
          </cell>
        </row>
      </sheetData>
      <sheetData sheetId="23">
        <row r="11">
          <cell r="L11">
            <v>7697.16911592</v>
          </cell>
        </row>
      </sheetData>
      <sheetData sheetId="24"/>
      <sheetData sheetId="25"/>
      <sheetData sheetId="26"/>
      <sheetData sheetId="27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>
        <row r="223">
          <cell r="T223">
            <v>15803999.627</v>
          </cell>
        </row>
      </sheetData>
      <sheetData sheetId="29"/>
      <sheetData sheetId="30"/>
      <sheetData sheetId="31"/>
      <sheetData sheetId="32">
        <row r="79">
          <cell r="T79">
            <v>52240600.558148235</v>
          </cell>
        </row>
      </sheetData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N12">
            <v>10631303.492375057</v>
          </cell>
          <cell r="X12">
            <v>9441835.5720232874</v>
          </cell>
        </row>
        <row r="18">
          <cell r="N18">
            <v>-9153128.4507978316</v>
          </cell>
          <cell r="X18">
            <v>-8015267.8260000004</v>
          </cell>
        </row>
        <row r="24">
          <cell r="N24">
            <v>1478175.0415772242</v>
          </cell>
          <cell r="X24">
            <v>1426567.7460232868</v>
          </cell>
        </row>
        <row r="30">
          <cell r="N30">
            <v>-7132.6142900000004</v>
          </cell>
          <cell r="X30">
            <v>-6463.0586500000009</v>
          </cell>
        </row>
        <row r="31">
          <cell r="N31">
            <v>-288014.40399999998</v>
          </cell>
          <cell r="X31">
            <v>-182784.204</v>
          </cell>
        </row>
        <row r="33">
          <cell r="N33">
            <v>57903.982559999997</v>
          </cell>
          <cell r="X33">
            <v>44781.23792</v>
          </cell>
        </row>
        <row r="34">
          <cell r="N34">
            <v>-547361.06502117007</v>
          </cell>
          <cell r="X34">
            <v>-418512.68166999996</v>
          </cell>
        </row>
        <row r="36">
          <cell r="N36">
            <v>639901.91763000016</v>
          </cell>
          <cell r="X36">
            <v>2380845.2203400005</v>
          </cell>
        </row>
        <row r="38">
          <cell r="N38">
            <v>-3533588.0324499998</v>
          </cell>
          <cell r="X38">
            <v>-3669203.2279299991</v>
          </cell>
        </row>
        <row r="45">
          <cell r="N45">
            <v>-95701.484972800012</v>
          </cell>
          <cell r="X45">
            <v>31397.458449999991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Z31" sqref="Z31"/>
    </sheetView>
  </sheetViews>
  <sheetFormatPr defaultRowHeight="15.75" customHeight="1" x14ac:dyDescent="0.3"/>
  <cols>
    <col min="1" max="1" width="0" hidden="1" customWidth="1"/>
    <col min="2" max="2" width="44.109375" customWidth="1"/>
    <col min="3" max="17" width="16.6640625" hidden="1" customWidth="1"/>
    <col min="18" max="27" width="16.6640625" customWidth="1"/>
    <col min="28" max="28" width="17" customWidth="1"/>
    <col min="29" max="29" width="16.5546875" customWidth="1"/>
  </cols>
  <sheetData>
    <row r="2" spans="2:30" ht="15.75" customHeight="1" x14ac:dyDescent="0.35">
      <c r="B2" s="1" t="s">
        <v>35</v>
      </c>
      <c r="T2" s="7"/>
    </row>
    <row r="3" spans="2:30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0" ht="15.75" customHeight="1" x14ac:dyDescent="0.3">
      <c r="AA4" t="s">
        <v>11</v>
      </c>
    </row>
    <row r="5" spans="2:30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36</v>
      </c>
      <c r="AC5" s="3" t="s">
        <v>37</v>
      </c>
    </row>
    <row r="6" spans="2:30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'[12]8.ОФР'!$N$12</f>
        <v>10631303.492375057</v>
      </c>
    </row>
    <row r="7" spans="2:30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'[12]8.ОФР'!$N$18*-1</f>
        <v>9153128.4507978316</v>
      </c>
    </row>
    <row r="8" spans="2:30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'[12]8.ОФР'!$N$24</f>
        <v>1478175.0415772242</v>
      </c>
    </row>
    <row r="9" spans="2:30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'[12]8.ОФР'!$N$30*-1+'[12]8.ОФР'!$N$31*-1</f>
        <v>295147.01828999998</v>
      </c>
    </row>
    <row r="10" spans="2:30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'[12]8.ОФР'!$X$33+'[12]8.ОФР'!$X$34+'[12]8.ОФР'!$XL$35+'[12]8.ОФР'!$X$36+'[12]8.ОФР'!$X$38</f>
        <v>-1662089.4513399987</v>
      </c>
      <c r="AC10" s="5">
        <f>'[12]8.ОФР'!$N$33+'[12]8.ОФР'!$N$34+'[12]8.ОФР'!$XL$35+'[12]8.ОФР'!$N$36+'[12]8.ОФР'!$N$38</f>
        <v>-3383143.1972811697</v>
      </c>
    </row>
    <row r="11" spans="2:30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" si="6">AC8-AC9+AC10</f>
        <v>-2200115.1739939456</v>
      </c>
    </row>
    <row r="12" spans="2:30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'[12]8.ОФР'!$N$45*-1</f>
        <v>95701.484972800012</v>
      </c>
    </row>
    <row r="13" spans="2:30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7">(N11-N12)</f>
        <v>22722.589169354003</v>
      </c>
      <c r="O13" s="5">
        <f t="shared" si="7"/>
        <v>3597.8935998957604</v>
      </c>
      <c r="P13" s="5">
        <f t="shared" ref="P13:Q13" si="8">(P11-P12)</f>
        <v>1482315.8072363201</v>
      </c>
      <c r="Q13" s="5">
        <f t="shared" si="8"/>
        <v>-997197.91379164858</v>
      </c>
      <c r="R13" s="5">
        <f t="shared" ref="R13:V13" si="9">(R11-R12)</f>
        <v>441679.6708897092</v>
      </c>
      <c r="S13" s="5">
        <f t="shared" si="9"/>
        <v>522342.75250481075</v>
      </c>
      <c r="T13" s="5">
        <f t="shared" si="9"/>
        <v>149831.27521877104</v>
      </c>
      <c r="U13" s="5">
        <f t="shared" si="9"/>
        <v>7857.160373460254</v>
      </c>
      <c r="V13" s="5">
        <f t="shared" si="9"/>
        <v>1017659.4793093811</v>
      </c>
      <c r="W13" s="5">
        <f t="shared" ref="W13:X13" si="10">(W11-W12)</f>
        <v>-100456.14443617914</v>
      </c>
      <c r="X13" s="5">
        <f t="shared" si="10"/>
        <v>-408878.1867602712</v>
      </c>
      <c r="Y13" s="5">
        <f t="shared" ref="Y13:AA13" si="11">(Y11-Y12)</f>
        <v>-3706785.2773363278</v>
      </c>
      <c r="Z13" s="5">
        <f t="shared" ref="Z13" si="12">(Z11-Z12)</f>
        <v>261731.8864435103</v>
      </c>
      <c r="AA13" s="5">
        <f t="shared" si="11"/>
        <v>-458049.25654332223</v>
      </c>
      <c r="AB13" s="5">
        <f t="shared" ref="AB13:AC13" si="13">(AB11-AB12)</f>
        <v>-393371.50951671187</v>
      </c>
      <c r="AC13" s="5">
        <f t="shared" ref="AC13" si="14">(AC11-AC12)</f>
        <v>-2295816.6589667457</v>
      </c>
      <c r="AD13" s="7"/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2020-11-19T08:16:46Z</dcterms:modified>
</cp:coreProperties>
</file>